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05"/>
  </bookViews>
  <sheets>
    <sheet name="EL" sheetId="4" r:id="rId1"/>
    <sheet name="Odabir lista" sheetId="5" r:id="rId2"/>
    <sheet name="DP" sheetId="1" r:id="rId3"/>
    <sheet name="JP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2" i="1" l="1"/>
  <c r="E11" i="1"/>
  <c r="E13" i="1" l="1"/>
  <c r="E17" i="1" s="1"/>
  <c r="E18" i="1" s="1"/>
  <c r="E10" i="3"/>
  <c r="E13" i="3" l="1"/>
  <c r="E14" i="3" s="1"/>
  <c r="E17" i="3" l="1"/>
  <c r="E18" i="3" s="1"/>
</calcChain>
</file>

<file path=xl/sharedStrings.xml><?xml version="1.0" encoding="utf-8"?>
<sst xmlns="http://schemas.openxmlformats.org/spreadsheetml/2006/main" count="77" uniqueCount="49">
  <si>
    <t>kWh</t>
  </si>
  <si>
    <t>%</t>
  </si>
  <si>
    <t xml:space="preserve">PRORAČUNSKI PODACI: </t>
  </si>
  <si>
    <t>godina</t>
  </si>
  <si>
    <t>IZLAZNI REZULTATI:</t>
  </si>
  <si>
    <t>MODEL ZA IZRAČUN POZITIVNOG UČINKA</t>
  </si>
  <si>
    <t>Jedinica</t>
  </si>
  <si>
    <t>Iznos</t>
  </si>
  <si>
    <t>kn</t>
  </si>
  <si>
    <t xml:space="preserve">PODACI KOJI SE UNOSE: </t>
  </si>
  <si>
    <t>t CO2/ godišnje</t>
  </si>
  <si>
    <t>Ušteda emisije CO2</t>
  </si>
  <si>
    <t>t CO2</t>
  </si>
  <si>
    <t xml:space="preserve">Ušteda emisije CO2 </t>
  </si>
  <si>
    <t>NABAVA ELEKTRIČNE ENERGIJE</t>
  </si>
  <si>
    <t>Emisija CO2 bez primjene ZeJN</t>
  </si>
  <si>
    <t>Emisija CO2 s primjenom mjerila ZeJN</t>
  </si>
  <si>
    <t>Nabava / opskrba električnom energijom</t>
  </si>
  <si>
    <t>Trajanje ugovora</t>
  </si>
  <si>
    <t>(1)</t>
  </si>
  <si>
    <t>(2)</t>
  </si>
  <si>
    <t>CO2 - ugljikov dioksid</t>
  </si>
  <si>
    <t>Specifični faktor emisije CO2 za električnu energiju proizvedenu u Republici Hrvatskoj u razdoblju 2012.-2017.                                                                                                                              (Ministarstvo zaštite okoliša i energetike: Energija u Hrvatskoj 2017.)</t>
  </si>
  <si>
    <t>NABAVE ELEKTRIČNE ENERGIJE UZ</t>
  </si>
  <si>
    <t>PRIMJENU MJERILA ZELENE JAVNE NABAVE</t>
  </si>
  <si>
    <t>Udio električne energije iz obnovljivih izvora</t>
  </si>
  <si>
    <t>Udio električne energije iz visokoučinkovite kogeneracije</t>
  </si>
  <si>
    <t>Prodajna cijena električne energije (bez PDV-a)</t>
  </si>
  <si>
    <t>Godišnja potrošnja električne energije iz ugovora</t>
  </si>
  <si>
    <r>
      <t xml:space="preserve">Prosječni faktor emisije CO2 iz visokoučinkovite kogeneracije na prirodni plin 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</si>
  <si>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Emisija CO2 bez primjene mjerila zelene javne nabave</t>
  </si>
  <si>
    <t>Emisija CO2 uz primjenu mjerila zelene javne nabave</t>
  </si>
  <si>
    <t>Ušteda emisije CO2 tijekom cjelokupnog trajanja ugovora</t>
  </si>
  <si>
    <r>
      <t xml:space="preserve">Specifični faktor emisije CO2 za Republiku Hrvatsku </t>
    </r>
    <r>
      <rPr>
        <vertAlign val="superscript"/>
        <sz val="11"/>
        <color theme="1"/>
        <rFont val="Calibri"/>
        <family val="2"/>
        <charset val="238"/>
        <scheme val="minor"/>
      </rPr>
      <t>(1)</t>
    </r>
  </si>
  <si>
    <r>
      <t>Prosječni faktor emisije CO2 iz visokoučinkovite kogeneracije na prirodni plin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</si>
  <si>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r>
      <t>Specifični faktor emisije CO2 za RH</t>
    </r>
    <r>
      <rPr>
        <vertAlign val="superscript"/>
        <sz val="11"/>
        <color theme="1"/>
        <rFont val="Calibri"/>
        <family val="2"/>
        <charset val="238"/>
        <scheme val="minor"/>
      </rPr>
      <t>(1)</t>
    </r>
  </si>
  <si>
    <t>Specifični faktor emisije CO2 za električnu energiju proizvedenu u Republici Hrvatskoj u razdoblju 2012.-2017.                                                                                        (Ministarstvo zaštite okoliša i energetike: Energija u Hrvatskoj 2017.)</t>
  </si>
  <si>
    <t>Prosječan faktor emisije CO2 iz visokoučinkovite kogeneracije na prirodni plin određen je uz pretpostavku da će sve modernizirane i novoinstalirane kogeneracije kao gorivo koristiti prirodni plin i da će njihova ukupna energetska učinkovitost biti 85% .                                                                                                                                                                         (Ministarstvo gospodarstva: Nacionalni potencijal kogeneracije u Republici Hrvatskoj, 2009.)</t>
  </si>
  <si>
    <t>DP</t>
  </si>
  <si>
    <t>JP</t>
  </si>
  <si>
    <t>List</t>
  </si>
  <si>
    <t>Upute za odabir lista</t>
  </si>
  <si>
    <t>Koristi se u javnim nabavama u kojima se primjenjuju mjerila zelene javne nabave.</t>
  </si>
  <si>
    <r>
      <t xml:space="preserve">Dostupni </t>
    </r>
    <r>
      <rPr>
        <b/>
        <sz val="11"/>
        <color theme="1"/>
        <rFont val="Calibri"/>
        <family val="2"/>
        <charset val="238"/>
        <scheme val="minor"/>
      </rPr>
      <t>ulazni podaci</t>
    </r>
    <r>
      <rPr>
        <sz val="11"/>
        <color theme="1"/>
        <rFont val="Calibri"/>
        <family val="2"/>
        <charset val="238"/>
        <scheme val="minor"/>
      </rPr>
      <t xml:space="preserve"> obuhvaćaju podatke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o </t>
    </r>
    <r>
      <rPr>
        <b/>
        <sz val="11"/>
        <color theme="1"/>
        <rFont val="Calibri"/>
        <family val="2"/>
        <charset val="238"/>
        <scheme val="minor"/>
      </rPr>
      <t>kWh električne energije</t>
    </r>
    <r>
      <rPr>
        <sz val="11"/>
        <color theme="1"/>
        <rFont val="Calibri"/>
        <family val="2"/>
        <charset val="238"/>
        <scheme val="minor"/>
      </rPr>
      <t xml:space="preserve"> koji se nabavljaju, </t>
    </r>
    <r>
      <rPr>
        <b/>
        <sz val="11"/>
        <color theme="1"/>
        <rFont val="Calibri"/>
        <family val="2"/>
        <charset val="238"/>
        <scheme val="minor"/>
      </rPr>
      <t>udjelu električne energije proizvedene iz obnovljivih izvora i/ili u visokoučinkovitim kogeneracijama</t>
    </r>
    <r>
      <rPr>
        <sz val="11"/>
        <color theme="1"/>
        <rFont val="Calibri"/>
        <family val="2"/>
        <charset val="238"/>
        <scheme val="minor"/>
      </rPr>
      <t xml:space="preserve"> te </t>
    </r>
    <r>
      <rPr>
        <b/>
        <sz val="11"/>
        <color theme="1"/>
        <rFont val="Calibri"/>
        <family val="2"/>
        <charset val="238"/>
        <scheme val="minor"/>
      </rPr>
      <t>trajanje ugovora</t>
    </r>
    <r>
      <rPr>
        <sz val="11"/>
        <color theme="1"/>
        <rFont val="Calibri"/>
        <family val="2"/>
        <charset val="238"/>
        <scheme val="minor"/>
      </rPr>
      <t>.</t>
    </r>
  </si>
  <si>
    <t>Ukupna vrijednost nabave / opskrbe električnom energijom (bez PDV-a):</t>
  </si>
  <si>
    <t>t CO2 / god</t>
  </si>
  <si>
    <t>kn / kWh</t>
  </si>
  <si>
    <t>kg CO2 / kWh</t>
  </si>
  <si>
    <r>
      <t xml:space="preserve">Dostupni ulazni podaci obuhvaćaju </t>
    </r>
    <r>
      <rPr>
        <b/>
        <sz val="11"/>
        <color theme="1"/>
        <rFont val="Calibri"/>
        <family val="2"/>
        <charset val="238"/>
        <scheme val="minor"/>
      </rPr>
      <t>vrijednost zelene javne nabave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</si>
</sst>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36"/>
      <color rgb="FF0070C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0" borderId="0" xfId="0" applyFont="1" applyFill="1"/>
    <xf numFmtId="0" fontId="0" fillId="0" borderId="0" xfId="0" applyFill="1"/>
    <xf numFmtId="0" fontId="0" fillId="4" borderId="2" xfId="0" applyFill="1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4" borderId="3" xfId="0" applyNumberFormat="1" applyFill="1" applyBorder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4" borderId="23" xfId="0" applyFill="1" applyBorder="1"/>
    <xf numFmtId="0" fontId="0" fillId="4" borderId="4" xfId="0" applyFill="1" applyBorder="1"/>
    <xf numFmtId="0" fontId="0" fillId="0" borderId="24" xfId="0" applyBorder="1" applyAlignment="1">
      <alignment horizontal="center"/>
    </xf>
    <xf numFmtId="0" fontId="0" fillId="5" borderId="11" xfId="0" applyFill="1" applyBorder="1"/>
    <xf numFmtId="0" fontId="0" fillId="5" borderId="16" xfId="0" applyFill="1" applyBorder="1"/>
    <xf numFmtId="0" fontId="0" fillId="5" borderId="17" xfId="0" applyFill="1" applyBorder="1"/>
    <xf numFmtId="0" fontId="0" fillId="0" borderId="2" xfId="0" applyFill="1" applyBorder="1"/>
    <xf numFmtId="0" fontId="0" fillId="0" borderId="3" xfId="0" applyFill="1" applyBorder="1"/>
    <xf numFmtId="49" fontId="0" fillId="0" borderId="0" xfId="0" applyNumberFormat="1" applyAlignment="1">
      <alignment horizontal="right" vertical="top"/>
    </xf>
    <xf numFmtId="0" fontId="0" fillId="0" borderId="11" xfId="0" applyFill="1" applyBorder="1"/>
    <xf numFmtId="0" fontId="4" fillId="0" borderId="11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0" fillId="5" borderId="12" xfId="0" applyFill="1" applyBorder="1"/>
    <xf numFmtId="0" fontId="0" fillId="5" borderId="13" xfId="0" applyFill="1" applyBorder="1"/>
    <xf numFmtId="4" fontId="4" fillId="0" borderId="15" xfId="0" applyNumberFormat="1" applyFont="1" applyBorder="1"/>
    <xf numFmtId="4" fontId="4" fillId="0" borderId="3" xfId="0" applyNumberFormat="1" applyFont="1" applyBorder="1"/>
    <xf numFmtId="4" fontId="0" fillId="5" borderId="25" xfId="0" applyNumberFormat="1" applyFill="1" applyBorder="1"/>
    <xf numFmtId="4" fontId="0" fillId="5" borderId="18" xfId="0" applyNumberFormat="1" applyFill="1" applyBorder="1"/>
    <xf numFmtId="3" fontId="4" fillId="0" borderId="3" xfId="0" applyNumberFormat="1" applyFont="1" applyBorder="1"/>
    <xf numFmtId="4" fontId="0" fillId="5" borderId="15" xfId="0" applyNumberFormat="1" applyFill="1" applyBorder="1"/>
    <xf numFmtId="0" fontId="5" fillId="4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0" fillId="0" borderId="30" xfId="0" applyFont="1" applyBorder="1" applyAlignment="1">
      <alignment horizontal="left" vertical="center" wrapText="1"/>
    </xf>
    <xf numFmtId="3" fontId="0" fillId="4" borderId="4" xfId="0" applyNumberFormat="1" applyFill="1" applyBorder="1"/>
    <xf numFmtId="0" fontId="0" fillId="6" borderId="32" xfId="0" applyFont="1" applyFill="1" applyBorder="1" applyAlignment="1">
      <alignment horizontal="left" vertical="center" wrapText="1"/>
    </xf>
    <xf numFmtId="0" fontId="0" fillId="6" borderId="34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0" fillId="5" borderId="21" xfId="0" applyFill="1" applyBorder="1" applyAlignment="1">
      <alignment horizontal="left" vertical="top"/>
    </xf>
    <xf numFmtId="0" fontId="0" fillId="5" borderId="29" xfId="0" applyFill="1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12"/>
  <sheetViews>
    <sheetView tabSelected="1" workbookViewId="0">
      <selection activeCell="E23" sqref="E23"/>
    </sheetView>
  </sheetViews>
  <sheetFormatPr defaultRowHeight="15" x14ac:dyDescent="0.25"/>
  <cols>
    <col min="1" max="2" width="1.5703125" style="2" customWidth="1"/>
    <col min="3" max="16384" width="9.140625" style="2"/>
  </cols>
  <sheetData>
    <row r="6" spans="3:14" ht="46.5" x14ac:dyDescent="0.7">
      <c r="C6" s="3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4" x14ac:dyDescent="0.25">
      <c r="C7" s="4"/>
    </row>
    <row r="8" spans="3:14" ht="46.5" x14ac:dyDescent="0.7">
      <c r="C8" s="3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3:14" x14ac:dyDescent="0.25">
      <c r="C9" s="4"/>
    </row>
    <row r="10" spans="3:14" ht="46.5" x14ac:dyDescent="0.7">
      <c r="C10" s="3" t="s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2" spans="3:14" ht="46.5" x14ac:dyDescent="0.7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C6" sqref="C6"/>
    </sheetView>
  </sheetViews>
  <sheetFormatPr defaultRowHeight="15" x14ac:dyDescent="0.25"/>
  <cols>
    <col min="2" max="2" width="13.85546875" customWidth="1"/>
    <col min="3" max="3" width="98.7109375" customWidth="1"/>
  </cols>
  <sheetData>
    <row r="1" spans="2:3" ht="15.75" thickBot="1" x14ac:dyDescent="0.3"/>
    <row r="2" spans="2:3" ht="15.75" thickBot="1" x14ac:dyDescent="0.3">
      <c r="B2" s="50" t="s">
        <v>40</v>
      </c>
      <c r="C2" s="51" t="s">
        <v>41</v>
      </c>
    </row>
    <row r="3" spans="2:3" ht="15" customHeight="1" x14ac:dyDescent="0.25">
      <c r="B3" s="57" t="s">
        <v>38</v>
      </c>
      <c r="C3" s="52" t="s">
        <v>42</v>
      </c>
    </row>
    <row r="4" spans="2:3" ht="30" customHeight="1" thickBot="1" x14ac:dyDescent="0.3">
      <c r="B4" s="58"/>
      <c r="C4" s="55" t="s">
        <v>43</v>
      </c>
    </row>
    <row r="5" spans="2:3" ht="15" customHeight="1" x14ac:dyDescent="0.25">
      <c r="B5" s="59" t="s">
        <v>39</v>
      </c>
      <c r="C5" s="54" t="s">
        <v>42</v>
      </c>
    </row>
    <row r="6" spans="2:3" ht="15" customHeight="1" thickBot="1" x14ac:dyDescent="0.3">
      <c r="B6" s="60"/>
      <c r="C6" s="53" t="s">
        <v>48</v>
      </c>
    </row>
  </sheetData>
  <mergeCells count="2">
    <mergeCell ref="B3:B4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23"/>
  <sheetViews>
    <sheetView zoomScale="125" zoomScaleNormal="125" workbookViewId="0">
      <selection activeCell="C23" sqref="C23:E23"/>
    </sheetView>
  </sheetViews>
  <sheetFormatPr defaultRowHeight="15" x14ac:dyDescent="0.25"/>
  <cols>
    <col min="1" max="1" width="3.28515625" customWidth="1"/>
    <col min="2" max="2" width="23.7109375" customWidth="1"/>
    <col min="3" max="3" width="67.7109375" customWidth="1"/>
    <col min="4" max="4" width="14.7109375" customWidth="1"/>
    <col min="5" max="5" width="15.7109375" customWidth="1"/>
  </cols>
  <sheetData>
    <row r="2" spans="2:5" ht="32.25" customHeight="1" x14ac:dyDescent="0.45">
      <c r="B2" s="5" t="s">
        <v>14</v>
      </c>
      <c r="C2" s="6"/>
      <c r="D2" s="6"/>
      <c r="E2" s="6"/>
    </row>
    <row r="3" spans="2:5" s="8" customFormat="1" ht="6" customHeight="1" thickBot="1" x14ac:dyDescent="0.5">
      <c r="B3" s="7"/>
    </row>
    <row r="4" spans="2:5" ht="15" customHeight="1" thickBot="1" x14ac:dyDescent="0.3">
      <c r="B4" s="62"/>
      <c r="C4" s="63"/>
      <c r="D4" s="21" t="s">
        <v>6</v>
      </c>
      <c r="E4" s="27" t="s">
        <v>7</v>
      </c>
    </row>
    <row r="5" spans="2:5" ht="15" customHeight="1" thickBot="1" x14ac:dyDescent="0.3">
      <c r="B5" s="64" t="s">
        <v>9</v>
      </c>
      <c r="C5" s="19" t="s">
        <v>17</v>
      </c>
      <c r="D5" s="25" t="s">
        <v>0</v>
      </c>
      <c r="E5" s="56"/>
    </row>
    <row r="6" spans="2:5" ht="15" customHeight="1" thickBot="1" x14ac:dyDescent="0.3">
      <c r="B6" s="65"/>
      <c r="C6" s="19" t="s">
        <v>25</v>
      </c>
      <c r="D6" s="25" t="s">
        <v>1</v>
      </c>
      <c r="E6" s="26"/>
    </row>
    <row r="7" spans="2:5" ht="15" customHeight="1" thickBot="1" x14ac:dyDescent="0.3">
      <c r="B7" s="65"/>
      <c r="C7" s="19" t="s">
        <v>26</v>
      </c>
      <c r="D7" s="25" t="s">
        <v>1</v>
      </c>
      <c r="E7" s="26"/>
    </row>
    <row r="8" spans="2:5" ht="15" customHeight="1" thickBot="1" x14ac:dyDescent="0.3">
      <c r="B8" s="66"/>
      <c r="C8" s="19" t="s">
        <v>18</v>
      </c>
      <c r="D8" s="25" t="s">
        <v>3</v>
      </c>
      <c r="E8" s="26"/>
    </row>
    <row r="9" spans="2:5" ht="15" customHeight="1" x14ac:dyDescent="0.25">
      <c r="B9" s="22"/>
      <c r="C9" s="20"/>
      <c r="D9" s="20"/>
      <c r="E9" s="24"/>
    </row>
    <row r="10" spans="2:5" ht="15" customHeight="1" x14ac:dyDescent="0.25">
      <c r="B10" s="69" t="s">
        <v>2</v>
      </c>
      <c r="C10" s="34" t="s">
        <v>33</v>
      </c>
      <c r="D10" s="20" t="s">
        <v>47</v>
      </c>
      <c r="E10" s="23">
        <v>0.23400000000000001</v>
      </c>
    </row>
    <row r="11" spans="2:5" ht="15" customHeight="1" x14ac:dyDescent="0.25">
      <c r="B11" s="70"/>
      <c r="C11" s="20" t="s">
        <v>29</v>
      </c>
      <c r="D11" s="20" t="s">
        <v>47</v>
      </c>
      <c r="E11" s="23">
        <f>ROUND(E10*0.658/0.85,3)</f>
        <v>0.18099999999999999</v>
      </c>
    </row>
    <row r="12" spans="2:5" hidden="1" x14ac:dyDescent="0.25">
      <c r="B12" s="22"/>
      <c r="C12" s="35" t="s">
        <v>15</v>
      </c>
      <c r="D12" s="35" t="s">
        <v>10</v>
      </c>
      <c r="E12" s="36">
        <f>E5*E10/1000</f>
        <v>0</v>
      </c>
    </row>
    <row r="13" spans="2:5" hidden="1" x14ac:dyDescent="0.25">
      <c r="B13" s="22"/>
      <c r="C13" s="35" t="s">
        <v>16</v>
      </c>
      <c r="D13" s="35" t="s">
        <v>10</v>
      </c>
      <c r="E13" s="36">
        <f>E12-(E5*E6/100*E10/1000+E5*E7/100*E11/1000)</f>
        <v>0</v>
      </c>
    </row>
    <row r="14" spans="2:5" hidden="1" x14ac:dyDescent="0.25">
      <c r="B14" s="22"/>
      <c r="C14" s="20"/>
      <c r="D14" s="20"/>
      <c r="E14" s="23"/>
    </row>
    <row r="15" spans="2:5" hidden="1" x14ac:dyDescent="0.25">
      <c r="B15" s="22"/>
      <c r="C15" s="20"/>
      <c r="D15" s="20"/>
      <c r="E15" s="23"/>
    </row>
    <row r="16" spans="2:5" x14ac:dyDescent="0.25">
      <c r="B16" s="22"/>
      <c r="C16" s="20"/>
      <c r="D16" s="20"/>
      <c r="E16" s="23"/>
    </row>
    <row r="17" spans="2:5" ht="15" customHeight="1" x14ac:dyDescent="0.25">
      <c r="B17" s="67" t="s">
        <v>4</v>
      </c>
      <c r="C17" s="28" t="s">
        <v>13</v>
      </c>
      <c r="D17" s="28" t="s">
        <v>45</v>
      </c>
      <c r="E17" s="47">
        <f>E12-E13</f>
        <v>0</v>
      </c>
    </row>
    <row r="18" spans="2:5" ht="15" customHeight="1" thickBot="1" x14ac:dyDescent="0.3">
      <c r="B18" s="68"/>
      <c r="C18" s="30" t="s">
        <v>32</v>
      </c>
      <c r="D18" s="30" t="s">
        <v>12</v>
      </c>
      <c r="E18" s="45">
        <f>E17*E8</f>
        <v>0</v>
      </c>
    </row>
    <row r="20" spans="2:5" x14ac:dyDescent="0.25">
      <c r="C20" t="s">
        <v>21</v>
      </c>
    </row>
    <row r="22" spans="2:5" s="49" customFormat="1" ht="30" customHeight="1" x14ac:dyDescent="0.25">
      <c r="B22" s="33" t="s">
        <v>19</v>
      </c>
      <c r="C22" s="71" t="s">
        <v>22</v>
      </c>
      <c r="D22" s="71"/>
      <c r="E22" s="71"/>
    </row>
    <row r="23" spans="2:5" ht="60" customHeight="1" x14ac:dyDescent="0.25">
      <c r="B23" s="33" t="s">
        <v>20</v>
      </c>
      <c r="C23" s="61" t="s">
        <v>37</v>
      </c>
      <c r="D23" s="61"/>
      <c r="E23" s="61"/>
    </row>
  </sheetData>
  <mergeCells count="6">
    <mergeCell ref="C23:E23"/>
    <mergeCell ref="B4:C4"/>
    <mergeCell ref="B5:B8"/>
    <mergeCell ref="B17:B18"/>
    <mergeCell ref="B10:B11"/>
    <mergeCell ref="C22:E22"/>
  </mergeCells>
  <pageMargins left="0.7" right="0.7" top="0.75" bottom="0.75" header="0.3" footer="0.3"/>
  <pageSetup paperSize="9" orientation="portrait" r:id="rId1"/>
  <ignoredErrors>
    <ignoredError sqref="B22:B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E23"/>
  <sheetViews>
    <sheetView zoomScale="125" zoomScaleNormal="125" workbookViewId="0">
      <selection activeCell="C25" sqref="C25"/>
    </sheetView>
  </sheetViews>
  <sheetFormatPr defaultRowHeight="15" x14ac:dyDescent="0.25"/>
  <cols>
    <col min="1" max="1" width="3.42578125" customWidth="1"/>
    <col min="2" max="2" width="23.7109375" customWidth="1"/>
    <col min="3" max="3" width="67.7109375" customWidth="1"/>
    <col min="4" max="4" width="14.7109375" customWidth="1"/>
    <col min="5" max="5" width="15.7109375" customWidth="1"/>
  </cols>
  <sheetData>
    <row r="2" spans="2:5" ht="32.25" customHeight="1" x14ac:dyDescent="0.45">
      <c r="B2" s="5" t="s">
        <v>14</v>
      </c>
      <c r="C2" s="6"/>
      <c r="D2" s="6"/>
      <c r="E2" s="6"/>
    </row>
    <row r="3" spans="2:5" s="8" customFormat="1" ht="6" customHeight="1" thickBot="1" x14ac:dyDescent="0.5">
      <c r="B3" s="7"/>
    </row>
    <row r="4" spans="2:5" ht="15" customHeight="1" x14ac:dyDescent="0.25">
      <c r="B4" s="72"/>
      <c r="C4" s="73"/>
      <c r="D4" s="11" t="s">
        <v>6</v>
      </c>
      <c r="E4" s="12" t="s">
        <v>7</v>
      </c>
    </row>
    <row r="5" spans="2:5" ht="15" customHeight="1" x14ac:dyDescent="0.25">
      <c r="B5" s="48" t="s">
        <v>9</v>
      </c>
      <c r="C5" s="9" t="s">
        <v>44</v>
      </c>
      <c r="D5" s="9" t="s">
        <v>8</v>
      </c>
      <c r="E5" s="13"/>
    </row>
    <row r="6" spans="2:5" ht="15" customHeight="1" x14ac:dyDescent="0.25">
      <c r="B6" s="14"/>
      <c r="C6" s="10"/>
      <c r="D6" s="10"/>
      <c r="E6" s="15"/>
    </row>
    <row r="7" spans="2:5" ht="15" customHeight="1" x14ac:dyDescent="0.25">
      <c r="B7" s="74" t="s">
        <v>2</v>
      </c>
      <c r="C7" s="31" t="s">
        <v>25</v>
      </c>
      <c r="D7" s="31" t="s">
        <v>1</v>
      </c>
      <c r="E7" s="32">
        <v>50</v>
      </c>
    </row>
    <row r="8" spans="2:5" ht="15" customHeight="1" x14ac:dyDescent="0.25">
      <c r="B8" s="75"/>
      <c r="C8" s="31" t="s">
        <v>26</v>
      </c>
      <c r="D8" s="31" t="s">
        <v>1</v>
      </c>
      <c r="E8" s="32">
        <v>0</v>
      </c>
    </row>
    <row r="9" spans="2:5" ht="15" customHeight="1" x14ac:dyDescent="0.25">
      <c r="B9" s="75"/>
      <c r="C9" s="10" t="s">
        <v>27</v>
      </c>
      <c r="D9" s="10" t="s">
        <v>46</v>
      </c>
      <c r="E9" s="15">
        <v>0.53979999999999995</v>
      </c>
    </row>
    <row r="10" spans="2:5" ht="15" customHeight="1" x14ac:dyDescent="0.25">
      <c r="B10" s="75"/>
      <c r="C10" s="37" t="s">
        <v>28</v>
      </c>
      <c r="D10" s="37" t="s">
        <v>0</v>
      </c>
      <c r="E10" s="46">
        <f>E5/E9</f>
        <v>0</v>
      </c>
    </row>
    <row r="11" spans="2:5" ht="15" customHeight="1" x14ac:dyDescent="0.25">
      <c r="B11" s="75"/>
      <c r="C11" s="34" t="s">
        <v>35</v>
      </c>
      <c r="D11" s="20" t="s">
        <v>47</v>
      </c>
      <c r="E11" s="15">
        <v>0.23400000000000001</v>
      </c>
    </row>
    <row r="12" spans="2:5" ht="15" customHeight="1" x14ac:dyDescent="0.25">
      <c r="B12" s="75"/>
      <c r="C12" s="20" t="s">
        <v>34</v>
      </c>
      <c r="D12" s="20" t="s">
        <v>47</v>
      </c>
      <c r="E12" s="23">
        <f>ROUND(E11*0.658/0.85,3)</f>
        <v>0.18099999999999999</v>
      </c>
    </row>
    <row r="13" spans="2:5" ht="15" customHeight="1" x14ac:dyDescent="0.25">
      <c r="B13" s="75"/>
      <c r="C13" s="35" t="s">
        <v>30</v>
      </c>
      <c r="D13" s="35" t="s">
        <v>45</v>
      </c>
      <c r="E13" s="42">
        <f>E10*E11/1000</f>
        <v>0</v>
      </c>
    </row>
    <row r="14" spans="2:5" ht="15" customHeight="1" x14ac:dyDescent="0.25">
      <c r="B14" s="75"/>
      <c r="C14" s="37" t="s">
        <v>31</v>
      </c>
      <c r="D14" s="37" t="s">
        <v>45</v>
      </c>
      <c r="E14" s="43">
        <f>E13-(E10*E7/100*E11/1000+E7*E8*E12/1000)</f>
        <v>0</v>
      </c>
    </row>
    <row r="15" spans="2:5" ht="15" customHeight="1" x14ac:dyDescent="0.25">
      <c r="B15" s="76"/>
      <c r="C15" s="38" t="s">
        <v>18</v>
      </c>
      <c r="D15" s="38" t="s">
        <v>3</v>
      </c>
      <c r="E15" s="39">
        <v>2</v>
      </c>
    </row>
    <row r="16" spans="2:5" ht="15" customHeight="1" thickBot="1" x14ac:dyDescent="0.3">
      <c r="B16" s="16"/>
      <c r="C16" s="17"/>
      <c r="D16" s="17"/>
      <c r="E16" s="18"/>
    </row>
    <row r="17" spans="2:5" ht="15" customHeight="1" x14ac:dyDescent="0.25">
      <c r="B17" s="40" t="s">
        <v>4</v>
      </c>
      <c r="C17" s="41" t="s">
        <v>11</v>
      </c>
      <c r="D17" s="41" t="s">
        <v>45</v>
      </c>
      <c r="E17" s="44">
        <f>E13-E14</f>
        <v>0</v>
      </c>
    </row>
    <row r="18" spans="2:5" ht="15" customHeight="1" thickBot="1" x14ac:dyDescent="0.3">
      <c r="B18" s="29"/>
      <c r="C18" s="30" t="s">
        <v>32</v>
      </c>
      <c r="D18" s="30" t="s">
        <v>12</v>
      </c>
      <c r="E18" s="45">
        <f>E17*E15</f>
        <v>0</v>
      </c>
    </row>
    <row r="20" spans="2:5" x14ac:dyDescent="0.25">
      <c r="C20" t="s">
        <v>21</v>
      </c>
    </row>
    <row r="22" spans="2:5" ht="30" customHeight="1" x14ac:dyDescent="0.25">
      <c r="B22" s="33" t="s">
        <v>19</v>
      </c>
      <c r="C22" s="71" t="s">
        <v>36</v>
      </c>
      <c r="D22" s="71"/>
      <c r="E22" s="71"/>
    </row>
    <row r="23" spans="2:5" ht="60" customHeight="1" x14ac:dyDescent="0.25">
      <c r="B23" s="33" t="s">
        <v>20</v>
      </c>
      <c r="C23" s="61" t="s">
        <v>37</v>
      </c>
      <c r="D23" s="61"/>
      <c r="E23" s="61"/>
    </row>
  </sheetData>
  <mergeCells count="4">
    <mergeCell ref="B4:C4"/>
    <mergeCell ref="B7:B15"/>
    <mergeCell ref="C22:E22"/>
    <mergeCell ref="C23:E23"/>
  </mergeCells>
  <pageMargins left="0.7" right="0.7" top="0.75" bottom="0.75" header="0.3" footer="0.3"/>
  <pageSetup paperSize="9" orientation="portrait" r:id="rId1"/>
  <ignoredErrors>
    <ignoredError sqref="B22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</vt:lpstr>
      <vt:lpstr>Odabir lista</vt:lpstr>
      <vt:lpstr>DP</vt:lpstr>
      <vt:lpstr>JP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Svedek</dc:creator>
  <cp:lastModifiedBy>Veronika Tomac</cp:lastModifiedBy>
  <dcterms:created xsi:type="dcterms:W3CDTF">2019-11-29T13:03:32Z</dcterms:created>
  <dcterms:modified xsi:type="dcterms:W3CDTF">2020-02-14T12:03:00Z</dcterms:modified>
</cp:coreProperties>
</file>